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<sst xmlns="http://schemas.openxmlformats.org/spreadsheetml/2006/main" count="220" uniqueCount="99">
  <si>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</si>
  <si>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</si>
  <si>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</si>
  <si>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</si>
  <si>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</si>
  <si>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</si>
  <si>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</si>
  <si>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</si>
  <si>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</si>
  <si>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</si>
  <si>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</si>
  <si>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</si>
  <si>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</si>
  <si>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</si>
  <si>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</si>
  <si>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</si>
  <si>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</si>
  <si>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</si>
  <si>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</si>
  <si>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</si>
  <si>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</si>
  <si>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</si>
  <si>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</si>
  <si>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</si>
  <si>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</si>
  <si>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</si>
  <si>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</si>
  <si>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</si>
  <si>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</si>
  <si>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</si>
  <si>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</si>
  <si>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</si>
  <si>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</si>
  <si>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</si>
  <si>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</si>
  <si>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</si>
  <si>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</si>
  <si>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</si>
  <si>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</si>
  <si>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</si>
  <si>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</si>
  <si>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</si>
  <si>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</si>
  <si>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</si>
  <si>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</si>
  <si>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</si>
  <si>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</si>
  <si>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</si>
  <si>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</si>
  <si>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</si>
  <si>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</si>
  <si>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</si>
  <si>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</si>
  <si>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</si>
  <si>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</si>
  <si>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</si>
  <si>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</si>
  <si>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</si>
  <si>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</si>
  <si>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</si>
  <si>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</si>
  <si>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</si>
  <si>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</si>
  <si>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</si>
  <si>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</si>
  <si>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</si>
  <si>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</si>
  <si>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</si>
  <si>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</si>
  <si>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</si>
  <si>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</si>
  <si>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</si>
  <si>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</si>
  <si>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</si>
  <si>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</si>
  <si>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</si>
  <si>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</si>
  <si>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</si>
  <si>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</si>
  <si>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</si>
  <si>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</si>
  <si>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</si>
  <si>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</si>
  <si>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</si>
  <si>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</si>
  <si>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</si>
  <si>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</si>
  <si>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</si>
  <si>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</si>
  <si>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</si>
  <si>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</si>
  <si>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</si>
  <si>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</si>
  <si>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</si>
  <si>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</si>
  <si>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12.05.2017</t>
  </si>
  <si>
    <r>
      <t xml:space="preserve">станом на 12.05.2017р.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</si>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</sst>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3307003"/>
        <c:axId val="45767976"/>
      </c:lineChart>
      <c:catAx>
        <c:axId val="133070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7976"/>
        <c:crosses val="autoZero"/>
        <c:auto val="0"/>
        <c:lblOffset val="100"/>
        <c:tickLblSkip val="1"/>
        <c:noMultiLvlLbl val="0"/>
      </c:catAx>
      <c:valAx>
        <c:axId val="457679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070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873737"/>
        <c:axId val="65961262"/>
      </c:lineChart>
      <c:catAx>
        <c:axId val="3873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61262"/>
        <c:crosses val="autoZero"/>
        <c:auto val="0"/>
        <c:lblOffset val="100"/>
        <c:tickLblSkip val="1"/>
        <c:noMultiLvlLbl val="0"/>
      </c:catAx>
      <c:valAx>
        <c:axId val="659612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37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5033191"/>
        <c:axId val="39193796"/>
      </c:lineChart>
      <c:catAx>
        <c:axId val="550331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93796"/>
        <c:crosses val="autoZero"/>
        <c:auto val="0"/>
        <c:lblOffset val="100"/>
        <c:tickLblSkip val="1"/>
        <c:noMultiLvlLbl val="0"/>
      </c:catAx>
      <c:valAx>
        <c:axId val="391937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0331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017365"/>
        <c:axId val="39020906"/>
      </c:lineChart>
      <c:catAx>
        <c:axId val="200173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0906"/>
        <c:crosses val="autoZero"/>
        <c:auto val="0"/>
        <c:lblOffset val="100"/>
        <c:tickLblSkip val="1"/>
        <c:noMultiLvlLbl val="0"/>
      </c:catAx>
      <c:valAx>
        <c:axId val="390209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173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8087955"/>
        <c:axId val="21197984"/>
      </c:lineChart>
      <c:catAx>
        <c:axId val="80879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7984"/>
        <c:crosses val="autoZero"/>
        <c:auto val="0"/>
        <c:lblOffset val="100"/>
        <c:tickLblSkip val="1"/>
        <c:noMultiLvlLbl val="0"/>
      </c:catAx>
      <c:valAx>
        <c:axId val="211979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879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374753"/>
        <c:axId val="58979302"/>
      </c:bar3DChart>
      <c:catAx>
        <c:axId val="5337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79302"/>
        <c:crosses val="autoZero"/>
        <c:auto val="1"/>
        <c:lblOffset val="100"/>
        <c:tickLblSkip val="1"/>
        <c:noMultiLvlLbl val="0"/>
      </c:catAx>
      <c:valAx>
        <c:axId val="58979302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74753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3039999"/>
        <c:axId val="16969916"/>
      </c:bar3DChart>
      <c:catAx>
        <c:axId val="4303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69916"/>
        <c:crosses val="autoZero"/>
        <c:auto val="1"/>
        <c:lblOffset val="100"/>
        <c:tickLblSkip val="1"/>
        <c:noMultiLvlLbl val="0"/>
      </c:catAx>
      <c:valAx>
        <c:axId val="16969916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999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450 544,5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- 81 307,5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- 78 962,9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0" ref="M4:M23">N4-B4-C4-F4-G4-H4-I4-J4-K4-L4</f>
        <v>15.700000000000273</v>
      </c>
      <c r="N4" s="69">
        <v>4702.3</v>
      </c>
      <c r="O4" s="69">
        <v>4700</v>
      </c>
      <c r="P4" s="3">
        <f aca="true" t="shared" si="1" ref="P4:P23">N4/O4</f>
        <v>1.0004893617021278</v>
      </c>
      <c r="Q4" s="2">
        <f>AVERAGE(N4:N8)</f>
        <v>6156.54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>C5-D5</f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0"/>
        <v>12.450000000000045</v>
      </c>
      <c r="N5" s="69">
        <v>4713.8</v>
      </c>
      <c r="O5" s="69">
        <v>4700</v>
      </c>
      <c r="P5" s="3">
        <f t="shared" si="1"/>
        <v>1.002936170212766</v>
      </c>
      <c r="Q5" s="2">
        <v>6156.5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2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>C6-D6</f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0"/>
        <v>24.4999999999999</v>
      </c>
      <c r="N6" s="69">
        <v>12501.9</v>
      </c>
      <c r="O6" s="69">
        <v>10500</v>
      </c>
      <c r="P6" s="3">
        <f t="shared" si="1"/>
        <v>1.1906571428571429</v>
      </c>
      <c r="Q6" s="2">
        <v>6156.5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2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>C7-D7</f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0"/>
        <v>173.49999999999997</v>
      </c>
      <c r="N7" s="69">
        <v>4616.2</v>
      </c>
      <c r="O7" s="69">
        <v>4500</v>
      </c>
      <c r="P7" s="3">
        <f t="shared" si="1"/>
        <v>1.0258222222222222</v>
      </c>
      <c r="Q7" s="2">
        <v>6156.5</v>
      </c>
      <c r="R7" s="77">
        <v>0</v>
      </c>
      <c r="S7" s="78">
        <v>0</v>
      </c>
      <c r="T7" s="79">
        <v>416.65</v>
      </c>
      <c r="U7" s="136">
        <v>1</v>
      </c>
      <c r="V7" s="137"/>
      <c r="W7" s="74">
        <f t="shared" si="2"/>
        <v>417.65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>C8-D8</f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0"/>
        <v>94.20000000000027</v>
      </c>
      <c r="N8" s="69">
        <v>4248.5</v>
      </c>
      <c r="O8" s="69">
        <v>2500</v>
      </c>
      <c r="P8" s="3">
        <f t="shared" si="1"/>
        <v>1.6994</v>
      </c>
      <c r="Q8" s="2">
        <v>6156.5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2"/>
        <v>0</v>
      </c>
    </row>
    <row r="9" spans="1:23" ht="12.75">
      <c r="A9" s="10">
        <v>42867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3800</v>
      </c>
      <c r="P9" s="3">
        <f t="shared" si="1"/>
        <v>0</v>
      </c>
      <c r="Q9" s="2">
        <v>6156.5</v>
      </c>
      <c r="R9" s="77"/>
      <c r="S9" s="78"/>
      <c r="T9" s="76"/>
      <c r="U9" s="134"/>
      <c r="V9" s="135"/>
      <c r="W9" s="74">
        <f t="shared" si="2"/>
        <v>0</v>
      </c>
    </row>
    <row r="10" spans="1:23" ht="12.75">
      <c r="A10" s="10">
        <v>42868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4000</v>
      </c>
      <c r="P10" s="3">
        <f t="shared" si="1"/>
        <v>0</v>
      </c>
      <c r="Q10" s="2">
        <v>6156.5</v>
      </c>
      <c r="R10" s="77"/>
      <c r="S10" s="78"/>
      <c r="T10" s="76"/>
      <c r="U10" s="134"/>
      <c r="V10" s="135"/>
      <c r="W10" s="74">
        <f>R10+S10+U10+T10+V10</f>
        <v>0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1"/>
        <v>0</v>
      </c>
      <c r="Q11" s="2">
        <v>6156.5</v>
      </c>
      <c r="R11" s="75"/>
      <c r="S11" s="69"/>
      <c r="T11" s="76"/>
      <c r="U11" s="134"/>
      <c r="V11" s="135"/>
      <c r="W11" s="74">
        <f t="shared" si="2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1"/>
        <v>0</v>
      </c>
      <c r="Q12" s="2">
        <v>6156.5</v>
      </c>
      <c r="R12" s="75"/>
      <c r="S12" s="69"/>
      <c r="T12" s="76"/>
      <c r="U12" s="134"/>
      <c r="V12" s="135"/>
      <c r="W12" s="74">
        <f t="shared" si="2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1"/>
        <v>0</v>
      </c>
      <c r="Q13" s="2">
        <v>6156.5</v>
      </c>
      <c r="R13" s="75"/>
      <c r="S13" s="69"/>
      <c r="T13" s="76"/>
      <c r="U13" s="134"/>
      <c r="V13" s="135"/>
      <c r="W13" s="74">
        <f t="shared" si="2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4600</v>
      </c>
      <c r="P14" s="3">
        <f t="shared" si="1"/>
        <v>0</v>
      </c>
      <c r="Q14" s="2">
        <v>6156.5</v>
      </c>
      <c r="R14" s="75"/>
      <c r="S14" s="69"/>
      <c r="T14" s="80"/>
      <c r="U14" s="134"/>
      <c r="V14" s="135"/>
      <c r="W14" s="74">
        <f t="shared" si="2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4800</v>
      </c>
      <c r="P15" s="3">
        <f>N15/O15</f>
        <v>0</v>
      </c>
      <c r="Q15" s="2">
        <v>6156.5</v>
      </c>
      <c r="R15" s="75"/>
      <c r="S15" s="69"/>
      <c r="T15" s="80"/>
      <c r="U15" s="134"/>
      <c r="V15" s="135"/>
      <c r="W15" s="74">
        <f t="shared" si="2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5100</v>
      </c>
      <c r="P16" s="3">
        <f t="shared" si="1"/>
        <v>0</v>
      </c>
      <c r="Q16" s="2">
        <v>6156.5</v>
      </c>
      <c r="R16" s="75"/>
      <c r="S16" s="69"/>
      <c r="T16" s="80"/>
      <c r="U16" s="134"/>
      <c r="V16" s="135"/>
      <c r="W16" s="74">
        <f t="shared" si="2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3400</v>
      </c>
      <c r="P17" s="3">
        <f t="shared" si="1"/>
        <v>0</v>
      </c>
      <c r="Q17" s="2">
        <v>6156.5</v>
      </c>
      <c r="R17" s="75"/>
      <c r="S17" s="69"/>
      <c r="T17" s="80"/>
      <c r="U17" s="134"/>
      <c r="V17" s="135"/>
      <c r="W17" s="74">
        <f t="shared" si="2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6156.5</v>
      </c>
      <c r="R18" s="75"/>
      <c r="S18" s="69"/>
      <c r="T18" s="76"/>
      <c r="U18" s="134"/>
      <c r="V18" s="135"/>
      <c r="W18" s="74">
        <f t="shared" si="2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6156.5</v>
      </c>
      <c r="R19" s="75"/>
      <c r="S19" s="69"/>
      <c r="T19" s="76"/>
      <c r="U19" s="134"/>
      <c r="V19" s="135"/>
      <c r="W19" s="74">
        <f t="shared" si="2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6156.5</v>
      </c>
      <c r="R20" s="75"/>
      <c r="S20" s="69"/>
      <c r="T20" s="76"/>
      <c r="U20" s="134"/>
      <c r="V20" s="135"/>
      <c r="W20" s="74">
        <f t="shared" si="2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13500</v>
      </c>
      <c r="P21" s="3">
        <f t="shared" si="1"/>
        <v>0</v>
      </c>
      <c r="Q21" s="2">
        <v>6156.5</v>
      </c>
      <c r="R21" s="81"/>
      <c r="S21" s="80"/>
      <c r="T21" s="76"/>
      <c r="U21" s="134"/>
      <c r="V21" s="135"/>
      <c r="W21" s="74">
        <f t="shared" si="2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12100</v>
      </c>
      <c r="P22" s="3">
        <f>N22/O22</f>
        <v>0</v>
      </c>
      <c r="Q22" s="2">
        <v>6156.5</v>
      </c>
      <c r="R22" s="81"/>
      <c r="S22" s="80"/>
      <c r="T22" s="76"/>
      <c r="U22" s="116"/>
      <c r="V22" s="117"/>
      <c r="W22" s="74">
        <f t="shared" si="2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5800</v>
      </c>
      <c r="P23" s="3">
        <f t="shared" si="1"/>
        <v>0</v>
      </c>
      <c r="Q23" s="2">
        <v>6156.5</v>
      </c>
      <c r="R23" s="81"/>
      <c r="S23" s="80"/>
      <c r="T23" s="76"/>
      <c r="U23" s="134"/>
      <c r="V23" s="135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O24">SUM(B4:B23)</f>
        <v>15896.5</v>
      </c>
      <c r="C24" s="92">
        <f t="shared" si="3"/>
        <v>1359.65</v>
      </c>
      <c r="D24" s="115">
        <f t="shared" si="3"/>
        <v>81.30000000000001</v>
      </c>
      <c r="E24" s="115">
        <f t="shared" si="3"/>
        <v>1278.3500000000001</v>
      </c>
      <c r="F24" s="92">
        <f t="shared" si="3"/>
        <v>80.50000000000001</v>
      </c>
      <c r="G24" s="92">
        <f t="shared" si="3"/>
        <v>1208.8999999999999</v>
      </c>
      <c r="H24" s="92">
        <f t="shared" si="3"/>
        <v>8092.9</v>
      </c>
      <c r="I24" s="92">
        <f t="shared" si="3"/>
        <v>383.79999999999995</v>
      </c>
      <c r="J24" s="92">
        <f t="shared" si="3"/>
        <v>234.2</v>
      </c>
      <c r="K24" s="92">
        <f t="shared" si="3"/>
        <v>533.6</v>
      </c>
      <c r="L24" s="92">
        <f t="shared" si="3"/>
        <v>2672.3</v>
      </c>
      <c r="M24" s="91">
        <f t="shared" si="3"/>
        <v>320.3500000000005</v>
      </c>
      <c r="N24" s="91">
        <f t="shared" si="3"/>
        <v>30782.7</v>
      </c>
      <c r="O24" s="91">
        <f t="shared" si="3"/>
        <v>112500</v>
      </c>
      <c r="P24" s="93">
        <f>N24/O24</f>
        <v>0.27362400000000003</v>
      </c>
      <c r="Q24" s="2"/>
      <c r="R24" s="82">
        <f>SUM(R4:R23)</f>
        <v>1.95</v>
      </c>
      <c r="S24" s="82">
        <f>SUM(S4:S23)</f>
        <v>0</v>
      </c>
      <c r="T24" s="82">
        <f>SUM(T4:T23)</f>
        <v>639.75</v>
      </c>
      <c r="U24" s="140">
        <f>SUM(U4:U23)</f>
        <v>1</v>
      </c>
      <c r="V24" s="141"/>
      <c r="W24" s="82">
        <f>R24+S24+U24+T24+V24</f>
        <v>642.7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42867</v>
      </c>
      <c r="S29" s="146">
        <v>179.36696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42867</v>
      </c>
      <c r="S39" s="145">
        <v>95861.78554999996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95861.78554999996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2461.21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2772.23</v>
      </c>
      <c r="N29" s="51">
        <f>M29-L29</f>
        <v>-26112.77</v>
      </c>
      <c r="O29" s="166">
        <f>травень!S29</f>
        <v>179.36696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238992.57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59035.02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81699.91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9826.76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37464.51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10325.19999999995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450544.44999999995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2461.21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2017-05-12T08:40:29Z</dcterms:modified>
  <cp:category/>
  <cp:version/>
  <cp:contentType/>
  <cp:contentStatus/>
</cp:coreProperties>
</file>